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2" r:id="rId1"/>
  </sheets>
  <definedNames>
    <definedName name="_xlnm._FilterDatabase" localSheetId="0" hidden="1">Лист1!$A$3:$E$19</definedName>
    <definedName name="_xlnm.Print_Area" localSheetId="0">Лист1!$B$1:$H$20</definedName>
  </definedNames>
  <calcPr calcId="152511"/>
</workbook>
</file>

<file path=xl/calcChain.xml><?xml version="1.0" encoding="utf-8"?>
<calcChain xmlns="http://schemas.openxmlformats.org/spreadsheetml/2006/main">
  <c r="G5" i="2" l="1"/>
  <c r="G18" i="2"/>
  <c r="G4" i="2"/>
  <c r="G16" i="2" l="1"/>
  <c r="G12" i="2"/>
  <c r="G8" i="2"/>
  <c r="F18" i="2" l="1"/>
  <c r="H18" i="2"/>
  <c r="F5" i="2" l="1"/>
  <c r="F6" i="2"/>
  <c r="F7" i="2"/>
  <c r="F8" i="2"/>
  <c r="F9" i="2"/>
  <c r="F10" i="2"/>
  <c r="F11" i="2"/>
  <c r="F12" i="2"/>
  <c r="F13" i="2"/>
  <c r="F14" i="2"/>
  <c r="F15" i="2"/>
  <c r="F16" i="2"/>
  <c r="F17" i="2"/>
  <c r="F19" i="2"/>
  <c r="H17" i="2" l="1"/>
  <c r="H12" i="2" l="1"/>
  <c r="H16" i="2" l="1"/>
  <c r="H15" i="2" l="1"/>
  <c r="H5" i="2" l="1"/>
  <c r="H6" i="2"/>
  <c r="H7" i="2"/>
  <c r="H8" i="2"/>
  <c r="H9" i="2"/>
  <c r="H10" i="2"/>
  <c r="H11" i="2"/>
  <c r="H13" i="2"/>
  <c r="H14" i="2"/>
  <c r="H19" i="2"/>
  <c r="H4" i="2"/>
  <c r="E20" i="2" l="1"/>
  <c r="F4" i="2"/>
  <c r="D17" i="2" l="1"/>
  <c r="D18" i="2"/>
  <c r="D15" i="2"/>
  <c r="D16" i="2"/>
  <c r="D7" i="2"/>
  <c r="D9" i="2"/>
  <c r="D11" i="2"/>
  <c r="D13" i="2"/>
  <c r="D19" i="2"/>
  <c r="D5" i="2"/>
  <c r="D6" i="2"/>
  <c r="D8" i="2"/>
  <c r="D10" i="2"/>
  <c r="D12" i="2"/>
  <c r="D14" i="2"/>
  <c r="D4" i="2"/>
  <c r="G20" i="2"/>
  <c r="F20" i="2" l="1"/>
  <c r="H20" i="2"/>
  <c r="D20" i="2"/>
</calcChain>
</file>

<file path=xl/sharedStrings.xml><?xml version="1.0" encoding="utf-8"?>
<sst xmlns="http://schemas.openxmlformats.org/spreadsheetml/2006/main" count="28" uniqueCount="26">
  <si>
    <t>№</t>
  </si>
  <si>
    <t>Наименование Банка-партнера</t>
  </si>
  <si>
    <t>Резерв фонда</t>
  </si>
  <si>
    <t>ИТОГО</t>
  </si>
  <si>
    <t>% от общего лимита</t>
  </si>
  <si>
    <t>тыс. руб.</t>
  </si>
  <si>
    <t>% от установленного лимита</t>
  </si>
  <si>
    <t xml:space="preserve">Операционный лимит </t>
  </si>
  <si>
    <t>ПАО "АК БАРС" БАНК</t>
  </si>
  <si>
    <t>АО "Банк Акцепт"</t>
  </si>
  <si>
    <t>ООО КБ "Алтайкапиталбанк"</t>
  </si>
  <si>
    <t>Банк "Левобережный" (ПАО)</t>
  </si>
  <si>
    <t>АО "Россельхозбанк"</t>
  </si>
  <si>
    <t>ПАО Сбербанк</t>
  </si>
  <si>
    <t>"СИБСОЦБАНК" ООО</t>
  </si>
  <si>
    <t>ТКБ БАНК ПАО</t>
  </si>
  <si>
    <t>ПАО Банк "ФК Открытие"</t>
  </si>
  <si>
    <t>АО КБ "ФорБанк"</t>
  </si>
  <si>
    <t>АО "МСП Банк"</t>
  </si>
  <si>
    <t>АО "Банк Интеза"</t>
  </si>
  <si>
    <t>АО "АЛЬФА-БАНК"</t>
  </si>
  <si>
    <t>ПАО "Промсвязьбанк"</t>
  </si>
  <si>
    <t>Банк ВТБ (ПАО)</t>
  </si>
  <si>
    <t>Операционный лимит на вновь принятые условные обязательства, вытекающие из договоров кредитного характера на 2019 год</t>
  </si>
  <si>
    <t>Использование лимита на 01.11.2019</t>
  </si>
  <si>
    <t>Свободный лимит на 01.11.2019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</si>
</sst>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4" fillId="0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Border="1" applyAlignment="1">
      <alignment horizont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9" fontId="5" fillId="0" borderId="22" xfId="0" applyNumberFormat="1" applyFont="1" applyFill="1" applyBorder="1" applyAlignment="1">
      <alignment horizontal="center" vertical="center" wrapText="1"/>
    </xf>
    <xf numFmtId="9" fontId="7" fillId="0" borderId="23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9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9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3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G7" sqref="G7"/>
    </sheetView>
  </sheetViews>
  <sheetFormatPr defaultRowHeight="15" x14ac:dyDescent="0.25"/>
  <cols>
    <col min="1" max="1" width="5.28515625" style="2" customWidth="1"/>
    <col min="2" max="2" width="5.42578125" style="2" customWidth="1"/>
    <col min="3" max="3" width="27.5703125" style="4" customWidth="1"/>
    <col min="4" max="4" width="16.42578125" style="2" customWidth="1"/>
    <col min="5" max="5" width="15.140625" style="2" customWidth="1"/>
    <col min="6" max="6" width="18.140625" style="2" customWidth="1"/>
    <col min="7" max="7" width="15.5703125" style="1" customWidth="1"/>
    <col min="8" max="8" width="24.140625" style="2" customWidth="1"/>
    <col min="9" max="16384" width="9.140625" style="2"/>
  </cols>
  <sheetData>
    <row r="1" spans="2:8" ht="33.75" customHeight="1" thickBot="1" x14ac:dyDescent="0.3">
      <c r="B1" s="40" t="s">
        <v>23</v>
      </c>
      <c r="C1" s="40"/>
      <c r="D1" s="40"/>
      <c r="E1" s="40"/>
      <c r="F1" s="40"/>
      <c r="G1" s="40"/>
      <c r="H1" s="40"/>
    </row>
    <row r="2" spans="2:8" ht="33" customHeight="1" x14ac:dyDescent="0.25">
      <c r="B2" s="45" t="s">
        <v>0</v>
      </c>
      <c r="C2" s="39" t="s">
        <v>1</v>
      </c>
      <c r="D2" s="45" t="s">
        <v>7</v>
      </c>
      <c r="E2" s="48"/>
      <c r="F2" s="38" t="s">
        <v>24</v>
      </c>
      <c r="G2" s="39"/>
      <c r="H2" s="25" t="s">
        <v>25</v>
      </c>
    </row>
    <row r="3" spans="2:8" ht="25.5" customHeight="1" thickBot="1" x14ac:dyDescent="0.3">
      <c r="B3" s="46"/>
      <c r="C3" s="47"/>
      <c r="D3" s="30" t="s">
        <v>4</v>
      </c>
      <c r="E3" s="31" t="s">
        <v>5</v>
      </c>
      <c r="F3" s="32" t="s">
        <v>6</v>
      </c>
      <c r="G3" s="33" t="s">
        <v>5</v>
      </c>
      <c r="H3" s="34" t="s">
        <v>5</v>
      </c>
    </row>
    <row r="4" spans="2:8" s="3" customFormat="1" ht="18" customHeight="1" x14ac:dyDescent="0.25">
      <c r="B4" s="8">
        <v>1</v>
      </c>
      <c r="C4" s="9" t="s">
        <v>13</v>
      </c>
      <c r="D4" s="13">
        <f t="shared" ref="D4:D19" si="0">E4/$E$20</f>
        <v>0.11833761481001305</v>
      </c>
      <c r="E4" s="14">
        <v>330000</v>
      </c>
      <c r="F4" s="11">
        <f>G4/E4</f>
        <v>0.27111818181818181</v>
      </c>
      <c r="G4" s="21">
        <f>68000+11469+10000</f>
        <v>89469</v>
      </c>
      <c r="H4" s="26">
        <f>E4-G4</f>
        <v>240531</v>
      </c>
    </row>
    <row r="5" spans="2:8" s="3" customFormat="1" ht="18" customHeight="1" x14ac:dyDescent="0.25">
      <c r="B5" s="7">
        <v>2</v>
      </c>
      <c r="C5" s="10" t="s">
        <v>12</v>
      </c>
      <c r="D5" s="15">
        <f t="shared" si="0"/>
        <v>3.5859883275761534E-2</v>
      </c>
      <c r="E5" s="16">
        <v>100000</v>
      </c>
      <c r="F5" s="11">
        <f t="shared" ref="F5:F19" si="1">G5/E5</f>
        <v>0.47799999999999998</v>
      </c>
      <c r="G5" s="22">
        <f>28900+3400+15500</f>
        <v>47800</v>
      </c>
      <c r="H5" s="27">
        <f t="shared" ref="H5:H20" si="2">E5-G5</f>
        <v>52200</v>
      </c>
    </row>
    <row r="6" spans="2:8" ht="18" customHeight="1" x14ac:dyDescent="0.25">
      <c r="B6" s="8">
        <v>3</v>
      </c>
      <c r="C6" s="10" t="s">
        <v>16</v>
      </c>
      <c r="D6" s="15">
        <f t="shared" si="0"/>
        <v>6.4189191063613149E-2</v>
      </c>
      <c r="E6" s="16">
        <v>179000</v>
      </c>
      <c r="F6" s="11">
        <f t="shared" si="1"/>
        <v>0.16759776536312848</v>
      </c>
      <c r="G6" s="22">
        <v>30000</v>
      </c>
      <c r="H6" s="27">
        <f t="shared" si="2"/>
        <v>149000</v>
      </c>
    </row>
    <row r="7" spans="2:8" s="3" customFormat="1" ht="18" customHeight="1" x14ac:dyDescent="0.25">
      <c r="B7" s="7">
        <v>4</v>
      </c>
      <c r="C7" s="10" t="s">
        <v>21</v>
      </c>
      <c r="D7" s="15">
        <f t="shared" si="0"/>
        <v>4.661784825848999E-2</v>
      </c>
      <c r="E7" s="16">
        <v>130000</v>
      </c>
      <c r="F7" s="11">
        <f t="shared" si="1"/>
        <v>0</v>
      </c>
      <c r="G7" s="22">
        <v>0</v>
      </c>
      <c r="H7" s="27">
        <f t="shared" si="2"/>
        <v>130000</v>
      </c>
    </row>
    <row r="8" spans="2:8" s="3" customFormat="1" ht="18" customHeight="1" x14ac:dyDescent="0.25">
      <c r="B8" s="8">
        <v>5</v>
      </c>
      <c r="C8" s="10" t="s">
        <v>8</v>
      </c>
      <c r="D8" s="15">
        <f t="shared" si="0"/>
        <v>3.5859883275761534E-2</v>
      </c>
      <c r="E8" s="16">
        <v>100000</v>
      </c>
      <c r="F8" s="11">
        <f t="shared" si="1"/>
        <v>6.6500000000000004E-2</v>
      </c>
      <c r="G8" s="22">
        <f>1650+5000</f>
        <v>6650</v>
      </c>
      <c r="H8" s="27">
        <f t="shared" si="2"/>
        <v>93350</v>
      </c>
    </row>
    <row r="9" spans="2:8" s="3" customFormat="1" ht="18" customHeight="1" x14ac:dyDescent="0.25">
      <c r="B9" s="7">
        <v>6</v>
      </c>
      <c r="C9" s="10" t="s">
        <v>15</v>
      </c>
      <c r="D9" s="35">
        <f t="shared" si="0"/>
        <v>8.9649708189403834E-3</v>
      </c>
      <c r="E9" s="16">
        <v>25000</v>
      </c>
      <c r="F9" s="11">
        <f t="shared" si="1"/>
        <v>5.0500000000000003E-2</v>
      </c>
      <c r="G9" s="22">
        <v>1262.5</v>
      </c>
      <c r="H9" s="27">
        <f t="shared" si="2"/>
        <v>23737.5</v>
      </c>
    </row>
    <row r="10" spans="2:8" s="3" customFormat="1" ht="18" customHeight="1" x14ac:dyDescent="0.25">
      <c r="B10" s="8">
        <v>7</v>
      </c>
      <c r="C10" s="10" t="s">
        <v>11</v>
      </c>
      <c r="D10" s="15">
        <f t="shared" si="0"/>
        <v>5.3789824913642301E-2</v>
      </c>
      <c r="E10" s="16">
        <v>150000</v>
      </c>
      <c r="F10" s="11">
        <f t="shared" si="1"/>
        <v>2.3333333333333334E-2</v>
      </c>
      <c r="G10" s="22">
        <v>3500</v>
      </c>
      <c r="H10" s="27">
        <f t="shared" si="2"/>
        <v>146500</v>
      </c>
    </row>
    <row r="11" spans="2:8" s="3" customFormat="1" ht="18" customHeight="1" x14ac:dyDescent="0.25">
      <c r="B11" s="7">
        <v>8</v>
      </c>
      <c r="C11" s="10" t="s">
        <v>9</v>
      </c>
      <c r="D11" s="15">
        <f t="shared" si="0"/>
        <v>1.7929941637880767E-2</v>
      </c>
      <c r="E11" s="16">
        <v>50000</v>
      </c>
      <c r="F11" s="11">
        <f t="shared" si="1"/>
        <v>0</v>
      </c>
      <c r="G11" s="22">
        <v>0</v>
      </c>
      <c r="H11" s="27">
        <f t="shared" si="2"/>
        <v>50000</v>
      </c>
    </row>
    <row r="12" spans="2:8" ht="18" customHeight="1" x14ac:dyDescent="0.25">
      <c r="B12" s="8">
        <v>9</v>
      </c>
      <c r="C12" s="10" t="s">
        <v>14</v>
      </c>
      <c r="D12" s="15">
        <f t="shared" si="0"/>
        <v>0.1075796498272846</v>
      </c>
      <c r="E12" s="16">
        <v>300000</v>
      </c>
      <c r="F12" s="11">
        <f t="shared" si="1"/>
        <v>0.18449889089999999</v>
      </c>
      <c r="G12" s="22">
        <f>37449.66727+5400+12500</f>
        <v>55349.667269999998</v>
      </c>
      <c r="H12" s="27">
        <f t="shared" si="2"/>
        <v>244650.33272999999</v>
      </c>
    </row>
    <row r="13" spans="2:8" s="3" customFormat="1" ht="18" customHeight="1" x14ac:dyDescent="0.25">
      <c r="B13" s="7">
        <v>10</v>
      </c>
      <c r="C13" s="10" t="s">
        <v>17</v>
      </c>
      <c r="D13" s="15">
        <f t="shared" si="0"/>
        <v>2.295032529648738E-2</v>
      </c>
      <c r="E13" s="16">
        <v>64000</v>
      </c>
      <c r="F13" s="11">
        <f t="shared" si="1"/>
        <v>0.234375</v>
      </c>
      <c r="G13" s="22">
        <v>15000</v>
      </c>
      <c r="H13" s="27">
        <f t="shared" si="2"/>
        <v>49000</v>
      </c>
    </row>
    <row r="14" spans="2:8" ht="18" customHeight="1" x14ac:dyDescent="0.25">
      <c r="B14" s="8">
        <v>11</v>
      </c>
      <c r="C14" s="10" t="s">
        <v>10</v>
      </c>
      <c r="D14" s="15">
        <f t="shared" si="0"/>
        <v>7.1719766551523066E-3</v>
      </c>
      <c r="E14" s="16">
        <v>20000</v>
      </c>
      <c r="F14" s="11">
        <f t="shared" si="1"/>
        <v>0.17499999999999999</v>
      </c>
      <c r="G14" s="22">
        <v>3500</v>
      </c>
      <c r="H14" s="27">
        <f t="shared" si="2"/>
        <v>16500</v>
      </c>
    </row>
    <row r="15" spans="2:8" x14ac:dyDescent="0.25">
      <c r="B15" s="7">
        <v>12</v>
      </c>
      <c r="C15" s="37" t="s">
        <v>18</v>
      </c>
      <c r="D15" s="17">
        <f t="shared" si="0"/>
        <v>1.7929941637880767E-2</v>
      </c>
      <c r="E15" s="18">
        <v>50000</v>
      </c>
      <c r="F15" s="11">
        <f t="shared" si="1"/>
        <v>0.12</v>
      </c>
      <c r="G15" s="23">
        <v>6000</v>
      </c>
      <c r="H15" s="28">
        <f t="shared" si="2"/>
        <v>44000</v>
      </c>
    </row>
    <row r="16" spans="2:8" x14ac:dyDescent="0.25">
      <c r="B16" s="8">
        <v>13</v>
      </c>
      <c r="C16" s="37" t="s">
        <v>19</v>
      </c>
      <c r="D16" s="17">
        <f t="shared" si="0"/>
        <v>5.3789824913642301E-2</v>
      </c>
      <c r="E16" s="18">
        <v>150000</v>
      </c>
      <c r="F16" s="11">
        <f t="shared" si="1"/>
        <v>9.5866666666666669E-2</v>
      </c>
      <c r="G16" s="23">
        <f>9380+5000</f>
        <v>14380</v>
      </c>
      <c r="H16" s="28">
        <f t="shared" si="2"/>
        <v>135620</v>
      </c>
    </row>
    <row r="17" spans="2:8" x14ac:dyDescent="0.25">
      <c r="B17" s="7">
        <v>14</v>
      </c>
      <c r="C17" s="37" t="s">
        <v>20</v>
      </c>
      <c r="D17" s="17">
        <f t="shared" si="0"/>
        <v>1.6495546306850305E-2</v>
      </c>
      <c r="E17" s="18">
        <v>46000</v>
      </c>
      <c r="F17" s="11">
        <f t="shared" si="1"/>
        <v>0</v>
      </c>
      <c r="G17" s="23">
        <v>0</v>
      </c>
      <c r="H17" s="28">
        <f t="shared" si="2"/>
        <v>46000</v>
      </c>
    </row>
    <row r="18" spans="2:8" x14ac:dyDescent="0.25">
      <c r="B18" s="36">
        <v>15</v>
      </c>
      <c r="C18" s="37" t="s">
        <v>22</v>
      </c>
      <c r="D18" s="17">
        <f t="shared" si="0"/>
        <v>5.3789824913642301E-2</v>
      </c>
      <c r="E18" s="18">
        <v>150000</v>
      </c>
      <c r="F18" s="11">
        <f t="shared" si="1"/>
        <v>0.84635470573333338</v>
      </c>
      <c r="G18" s="23">
        <f>119853.20586+1100+6000</f>
        <v>126953.20586</v>
      </c>
      <c r="H18" s="28">
        <f t="shared" si="2"/>
        <v>23046.794139999998</v>
      </c>
    </row>
    <row r="19" spans="2:8" ht="18" customHeight="1" thickBot="1" x14ac:dyDescent="0.3">
      <c r="B19" s="41" t="s">
        <v>2</v>
      </c>
      <c r="C19" s="42"/>
      <c r="D19" s="17">
        <f t="shared" si="0"/>
        <v>0.33874375239495735</v>
      </c>
      <c r="E19" s="18">
        <v>944631.4975150004</v>
      </c>
      <c r="F19" s="11">
        <f t="shared" si="1"/>
        <v>0</v>
      </c>
      <c r="G19" s="23">
        <v>0</v>
      </c>
      <c r="H19" s="28">
        <f t="shared" si="2"/>
        <v>944631.4975150004</v>
      </c>
    </row>
    <row r="20" spans="2:8" ht="18" customHeight="1" thickBot="1" x14ac:dyDescent="0.3">
      <c r="B20" s="43" t="s">
        <v>3</v>
      </c>
      <c r="C20" s="44"/>
      <c r="D20" s="19">
        <f>SUM(D4:D19)</f>
        <v>1</v>
      </c>
      <c r="E20" s="20">
        <f>SUM(E4:E19)</f>
        <v>2788631.4975150004</v>
      </c>
      <c r="F20" s="12">
        <f>G20/E20</f>
        <v>0.14339089746577355</v>
      </c>
      <c r="G20" s="24">
        <f>SUM(G4:G19)</f>
        <v>399864.37312999996</v>
      </c>
      <c r="H20" s="29">
        <f t="shared" si="2"/>
        <v>2388767.1243850002</v>
      </c>
    </row>
    <row r="21" spans="2:8" x14ac:dyDescent="0.25">
      <c r="E21" s="5"/>
      <c r="F21" s="5"/>
    </row>
    <row r="23" spans="2:8" x14ac:dyDescent="0.25">
      <c r="C23" s="6"/>
    </row>
  </sheetData>
  <mergeCells count="7">
    <mergeCell ref="F2:G2"/>
    <mergeCell ref="B1:H1"/>
    <mergeCell ref="B19:C19"/>
    <mergeCell ref="B20:C20"/>
    <mergeCell ref="B2:B3"/>
    <mergeCell ref="C2:C3"/>
    <mergeCell ref="D2:E2"/>
  </mergeCells>
  <pageMargins left="0.35433070866141736" right="0.15748031496062992" top="0.51181102362204722" bottom="0.47244094488188981" header="0.5511811023622047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2019-11-05T02:38:59Z</dcterms:modified>
</cp:coreProperties>
</file>