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DD886065-2E2B-4FAB-8B73-6D2633BBBB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Лист1!$B$1:$H$28</definedName>
  </definedNames>
  <calcPr calcId="191029"/>
</workbook>
</file>

<file path=xl/calcChain.xml><?xml version="1.0" encoding="utf-8"?>
<calcChain xmlns="http://schemas.openxmlformats.org/spreadsheetml/2006/main">
  <c r="G4" i="2" l="1"/>
  <c r="G5" i="2"/>
  <c r="G16" i="2"/>
  <c r="G12" i="2"/>
  <c r="G13" i="2" l="1"/>
  <c r="E28" i="2" l="1"/>
  <c r="H27" i="2"/>
  <c r="F27" i="2"/>
  <c r="H26" i="2"/>
  <c r="G28" i="2"/>
  <c r="H28" i="2" l="1"/>
  <c r="F28" i="2"/>
  <c r="F25" i="2"/>
  <c r="H25" i="2"/>
  <c r="F26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27" i="2" l="1"/>
  <c r="D26" i="2"/>
  <c r="D25" i="2"/>
  <c r="D17" i="2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D28" i="2" l="1"/>
  <c r="F20" i="2"/>
  <c r="H20" i="2"/>
  <c r="D20" i="2"/>
</calcChain>
</file>

<file path=xl/sharedStrings.xml><?xml version="1.0" encoding="utf-8"?>
<sst xmlns="http://schemas.openxmlformats.org/spreadsheetml/2006/main" count="43" uniqueCount="30">
  <si>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</si>
  <si>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</si>
  <si>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</si>
  <si>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</si>
  <si>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</si>
  <si>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</si>
  <si>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</si>
  <si>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</si>
  <si>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</si>
  <si>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</si>
  <si>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</si>
  <si>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</si>
  <si>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</si>
  <si>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</si>
  <si>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</si>
  <si>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</si>
  <si>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</si>
  <si>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</si>
  <si>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</si>
  <si>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</si>
  <si>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</si>
  <si>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</si>
  <si>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
на 2020 год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</si>
  <si>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</si>
  <si>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</si>
  <si>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</si>
  <si>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Операционный лимит на вновь принятые условные обязательства, вытекающие из договоров кредитного характера
на 2020 год</t>
  </si>
  <si>
    <t>Операционный лимит на вновь принятые условные обязательства, вытекающие из договоров микрозайма и иных договоров на 2020 год</t>
  </si>
  <si>
    <t>Использование лимита на 01.09.2020</t>
  </si>
  <si>
    <t>Свободный лимит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</si>
</sst>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B22" sqref="B22:H22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41" t="s">
        <v>26</v>
      </c>
      <c r="C1" s="41"/>
      <c r="D1" s="41"/>
      <c r="E1" s="41"/>
      <c r="F1" s="41"/>
      <c r="G1" s="41"/>
      <c r="H1" s="41"/>
    </row>
    <row r="2" spans="2:8" ht="33" customHeight="1" x14ac:dyDescent="0.25">
      <c r="B2" s="42" t="s">
        <v>0</v>
      </c>
      <c r="C2" s="44" t="s">
        <v>1</v>
      </c>
      <c r="D2" s="42" t="s">
        <v>22</v>
      </c>
      <c r="E2" s="46"/>
      <c r="F2" s="47" t="s">
        <v>28</v>
      </c>
      <c r="G2" s="44"/>
      <c r="H2" s="24" t="s">
        <v>29</v>
      </c>
    </row>
    <row r="3" spans="2:8" ht="25.5" customHeight="1" thickBot="1" x14ac:dyDescent="0.3">
      <c r="B3" s="43"/>
      <c r="C3" s="45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19" si="0">E4/$E$20</f>
        <v>0.13423785238961683</v>
      </c>
      <c r="E4" s="13">
        <v>330000</v>
      </c>
      <c r="F4" s="10">
        <f>G4/E4</f>
        <v>0.45039303030303024</v>
      </c>
      <c r="G4" s="20">
        <f>102709.9+15070+9600+15571.4+5678.4</f>
        <v>148629.69999999998</v>
      </c>
      <c r="H4" s="25">
        <f>E4-G4</f>
        <v>181370.30000000002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4.8813764505315209E-2</v>
      </c>
      <c r="E5" s="15">
        <v>120000</v>
      </c>
      <c r="F5" s="10">
        <f t="shared" ref="F5:F19" si="1">G5/E5</f>
        <v>0.51827083333333335</v>
      </c>
      <c r="G5" s="21">
        <f>13550+19100+10000+5542.5+14000</f>
        <v>62192.5</v>
      </c>
      <c r="H5" s="26">
        <f t="shared" ref="H5:H20" si="2">E5-G5</f>
        <v>57807.5</v>
      </c>
    </row>
    <row r="6" spans="2:8" ht="18" customHeight="1" x14ac:dyDescent="0.25">
      <c r="B6" s="7">
        <v>3</v>
      </c>
      <c r="C6" s="9" t="s">
        <v>15</v>
      </c>
      <c r="D6" s="14">
        <f t="shared" si="0"/>
        <v>7.2813865387095181E-2</v>
      </c>
      <c r="E6" s="15">
        <v>179000</v>
      </c>
      <c r="F6" s="10">
        <f t="shared" si="1"/>
        <v>0</v>
      </c>
      <c r="G6" s="21">
        <v>0</v>
      </c>
      <c r="H6" s="26">
        <f t="shared" si="2"/>
        <v>179000</v>
      </c>
    </row>
    <row r="7" spans="2:8" s="3" customFormat="1" ht="18" customHeight="1" x14ac:dyDescent="0.25">
      <c r="B7" s="6">
        <v>4</v>
      </c>
      <c r="C7" s="9" t="s">
        <v>20</v>
      </c>
      <c r="D7" s="14">
        <f t="shared" si="0"/>
        <v>5.2881578214091479E-2</v>
      </c>
      <c r="E7" s="15">
        <v>130000</v>
      </c>
      <c r="F7" s="10">
        <f t="shared" si="1"/>
        <v>0.12307692307692308</v>
      </c>
      <c r="G7" s="21">
        <v>16000</v>
      </c>
      <c r="H7" s="26">
        <f t="shared" si="2"/>
        <v>114000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1.2203441126328802E-2</v>
      </c>
      <c r="E8" s="15">
        <v>30000</v>
      </c>
      <c r="F8" s="10">
        <f t="shared" si="1"/>
        <v>0</v>
      </c>
      <c r="G8" s="21">
        <v>0</v>
      </c>
      <c r="H8" s="26">
        <f t="shared" si="2"/>
        <v>30000</v>
      </c>
    </row>
    <row r="9" spans="2:8" s="3" customFormat="1" ht="18" customHeight="1" x14ac:dyDescent="0.25">
      <c r="B9" s="6">
        <v>6</v>
      </c>
      <c r="C9" s="9" t="s">
        <v>14</v>
      </c>
      <c r="D9" s="34">
        <f t="shared" si="0"/>
        <v>1.0169534271940669E-2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6.1017205631644013E-2</v>
      </c>
      <c r="E10" s="15">
        <v>150000</v>
      </c>
      <c r="F10" s="10">
        <f t="shared" si="1"/>
        <v>3.5999999999999997E-2</v>
      </c>
      <c r="G10" s="21">
        <v>5400</v>
      </c>
      <c r="H10" s="26">
        <f t="shared" si="2"/>
        <v>144600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2.0339068543881338E-2</v>
      </c>
      <c r="E11" s="15">
        <v>50000</v>
      </c>
      <c r="F11" s="10">
        <f t="shared" si="1"/>
        <v>0</v>
      </c>
      <c r="G11" s="21">
        <v>0</v>
      </c>
      <c r="H11" s="26">
        <f t="shared" si="2"/>
        <v>50000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0.12203441126328803</v>
      </c>
      <c r="E12" s="15">
        <v>300000</v>
      </c>
      <c r="F12" s="10">
        <f t="shared" si="1"/>
        <v>9.9720000000000003E-2</v>
      </c>
      <c r="G12" s="21">
        <f>14750+5166+10000</f>
        <v>29916</v>
      </c>
      <c r="H12" s="26">
        <f t="shared" si="2"/>
        <v>270084</v>
      </c>
    </row>
    <row r="13" spans="2:8" s="3" customFormat="1" ht="18" customHeight="1" x14ac:dyDescent="0.25">
      <c r="B13" s="6">
        <v>10</v>
      </c>
      <c r="C13" s="9" t="s">
        <v>16</v>
      </c>
      <c r="D13" s="14">
        <f t="shared" si="0"/>
        <v>2.603400773616811E-2</v>
      </c>
      <c r="E13" s="15">
        <v>64000</v>
      </c>
      <c r="F13" s="10">
        <f t="shared" si="1"/>
        <v>0.5625</v>
      </c>
      <c r="G13" s="21">
        <f>21000+15000</f>
        <v>36000</v>
      </c>
      <c r="H13" s="26">
        <f t="shared" si="2"/>
        <v>28000</v>
      </c>
    </row>
    <row r="14" spans="2:8" ht="18" customHeight="1" x14ac:dyDescent="0.25">
      <c r="B14" s="7">
        <v>11</v>
      </c>
      <c r="C14" s="9" t="s">
        <v>9</v>
      </c>
      <c r="D14" s="14">
        <f t="shared" si="0"/>
        <v>8.1356274175525354E-3</v>
      </c>
      <c r="E14" s="15">
        <v>20000</v>
      </c>
      <c r="F14" s="10">
        <f t="shared" si="1"/>
        <v>0</v>
      </c>
      <c r="G14" s="21">
        <v>0</v>
      </c>
      <c r="H14" s="26">
        <f t="shared" si="2"/>
        <v>20000</v>
      </c>
    </row>
    <row r="15" spans="2:8" x14ac:dyDescent="0.25">
      <c r="B15" s="6">
        <v>12</v>
      </c>
      <c r="C15" s="36" t="s">
        <v>17</v>
      </c>
      <c r="D15" s="16">
        <f t="shared" si="0"/>
        <v>2.0339068543881338E-2</v>
      </c>
      <c r="E15" s="17">
        <v>50000</v>
      </c>
      <c r="F15" s="10">
        <f t="shared" si="1"/>
        <v>0</v>
      </c>
      <c r="G15" s="22">
        <v>0</v>
      </c>
      <c r="H15" s="27">
        <f t="shared" si="2"/>
        <v>50000</v>
      </c>
    </row>
    <row r="16" spans="2:8" x14ac:dyDescent="0.25">
      <c r="B16" s="7">
        <v>13</v>
      </c>
      <c r="C16" s="36" t="s">
        <v>18</v>
      </c>
      <c r="D16" s="16">
        <f t="shared" si="0"/>
        <v>6.1017205631644013E-2</v>
      </c>
      <c r="E16" s="17">
        <v>150000</v>
      </c>
      <c r="F16" s="10">
        <f t="shared" si="1"/>
        <v>0.13331999999999999</v>
      </c>
      <c r="G16" s="22">
        <f>5247.5+12000.5+2750</f>
        <v>19998</v>
      </c>
      <c r="H16" s="27">
        <f t="shared" si="2"/>
        <v>130002</v>
      </c>
    </row>
    <row r="17" spans="2:8" x14ac:dyDescent="0.25">
      <c r="B17" s="6">
        <v>14</v>
      </c>
      <c r="C17" s="36" t="s">
        <v>19</v>
      </c>
      <c r="D17" s="16">
        <f t="shared" si="0"/>
        <v>1.8711943060370832E-2</v>
      </c>
      <c r="E17" s="17">
        <v>46000</v>
      </c>
      <c r="F17" s="10">
        <f t="shared" si="1"/>
        <v>0</v>
      </c>
      <c r="G17" s="22">
        <v>0</v>
      </c>
      <c r="H17" s="27">
        <f t="shared" si="2"/>
        <v>46000</v>
      </c>
    </row>
    <row r="18" spans="2:8" x14ac:dyDescent="0.25">
      <c r="B18" s="35">
        <v>15</v>
      </c>
      <c r="C18" s="36" t="s">
        <v>21</v>
      </c>
      <c r="D18" s="16">
        <f t="shared" si="0"/>
        <v>6.1017205631644013E-2</v>
      </c>
      <c r="E18" s="17">
        <v>150000</v>
      </c>
      <c r="F18" s="10">
        <f t="shared" si="1"/>
        <v>0</v>
      </c>
      <c r="G18" s="22">
        <v>0</v>
      </c>
      <c r="H18" s="27">
        <f t="shared" si="2"/>
        <v>150000</v>
      </c>
    </row>
    <row r="19" spans="2:8" ht="18" customHeight="1" thickBot="1" x14ac:dyDescent="0.3">
      <c r="B19" s="37" t="s">
        <v>2</v>
      </c>
      <c r="C19" s="38"/>
      <c r="D19" s="16">
        <f t="shared" si="0"/>
        <v>0.27023422064553765</v>
      </c>
      <c r="E19" s="17">
        <v>664323</v>
      </c>
      <c r="F19" s="10">
        <f t="shared" si="1"/>
        <v>0</v>
      </c>
      <c r="G19" s="22">
        <v>0</v>
      </c>
      <c r="H19" s="27">
        <f t="shared" si="2"/>
        <v>664323</v>
      </c>
    </row>
    <row r="20" spans="2:8" ht="18" customHeight="1" thickBot="1" x14ac:dyDescent="0.3">
      <c r="B20" s="39" t="s">
        <v>3</v>
      </c>
      <c r="C20" s="40"/>
      <c r="D20" s="18">
        <f>SUM(D4:D19)</f>
        <v>1.0000000000000002</v>
      </c>
      <c r="E20" s="19">
        <f>SUM(E4:E19)</f>
        <v>2458323</v>
      </c>
      <c r="F20" s="11">
        <f>G20/E20</f>
        <v>0.12941187956179881</v>
      </c>
      <c r="G20" s="23">
        <f>SUM(G4:G19)</f>
        <v>318136.19999999995</v>
      </c>
      <c r="H20" s="28">
        <f t="shared" si="2"/>
        <v>2140186.7999999998</v>
      </c>
    </row>
    <row r="21" spans="2:8" x14ac:dyDescent="0.25">
      <c r="E21" s="5"/>
      <c r="F21" s="5"/>
    </row>
    <row r="22" spans="2:8" ht="33" customHeight="1" thickBot="1" x14ac:dyDescent="0.3">
      <c r="B22" s="41" t="s">
        <v>27</v>
      </c>
      <c r="C22" s="41"/>
      <c r="D22" s="41"/>
      <c r="E22" s="41"/>
      <c r="F22" s="41"/>
      <c r="G22" s="41"/>
      <c r="H22" s="41"/>
    </row>
    <row r="23" spans="2:8" ht="28.5" customHeight="1" x14ac:dyDescent="0.25">
      <c r="B23" s="42" t="s">
        <v>0</v>
      </c>
      <c r="C23" s="44" t="s">
        <v>25</v>
      </c>
      <c r="D23" s="42" t="s">
        <v>22</v>
      </c>
      <c r="E23" s="46"/>
      <c r="F23" s="47" t="s">
        <v>28</v>
      </c>
      <c r="G23" s="44"/>
      <c r="H23" s="24" t="s">
        <v>29</v>
      </c>
    </row>
    <row r="24" spans="2:8" ht="24.75" thickBot="1" x14ac:dyDescent="0.3">
      <c r="B24" s="43"/>
      <c r="C24" s="45"/>
      <c r="D24" s="29" t="s">
        <v>4</v>
      </c>
      <c r="E24" s="30" t="s">
        <v>5</v>
      </c>
      <c r="F24" s="31" t="s">
        <v>6</v>
      </c>
      <c r="G24" s="32" t="s">
        <v>5</v>
      </c>
      <c r="H24" s="33" t="s">
        <v>5</v>
      </c>
    </row>
    <row r="25" spans="2:8" ht="24.75" customHeight="1" x14ac:dyDescent="0.25">
      <c r="B25" s="7">
        <v>1</v>
      </c>
      <c r="C25" s="8" t="s">
        <v>23</v>
      </c>
      <c r="D25" s="12">
        <f t="shared" ref="D25:D27" si="3">E25/$E$20</f>
        <v>2.0339068543881338E-2</v>
      </c>
      <c r="E25" s="13">
        <v>50000</v>
      </c>
      <c r="F25" s="10">
        <f>G25/E25</f>
        <v>6.8339999999999998E-2</v>
      </c>
      <c r="G25" s="20">
        <v>3417</v>
      </c>
      <c r="H25" s="25">
        <f>E25-G25</f>
        <v>46583</v>
      </c>
    </row>
    <row r="26" spans="2:8" ht="24.75" customHeight="1" x14ac:dyDescent="0.25">
      <c r="B26" s="6">
        <v>2</v>
      </c>
      <c r="C26" s="9" t="s">
        <v>24</v>
      </c>
      <c r="D26" s="14">
        <f t="shared" si="3"/>
        <v>4.0678137087762675E-2</v>
      </c>
      <c r="E26" s="15">
        <v>100000</v>
      </c>
      <c r="F26" s="10">
        <f t="shared" ref="F26:F27" si="4">G26/E26</f>
        <v>0</v>
      </c>
      <c r="G26" s="21">
        <v>0</v>
      </c>
      <c r="H26" s="26">
        <f t="shared" ref="H26:H28" si="5">E26-G26</f>
        <v>100000</v>
      </c>
    </row>
    <row r="27" spans="2:8" ht="15.75" thickBot="1" x14ac:dyDescent="0.3">
      <c r="B27" s="37" t="s">
        <v>2</v>
      </c>
      <c r="C27" s="38"/>
      <c r="D27" s="16">
        <f t="shared" si="3"/>
        <v>8.5528301773200671E-2</v>
      </c>
      <c r="E27" s="17">
        <v>210256.19140000001</v>
      </c>
      <c r="F27" s="10">
        <f t="shared" si="4"/>
        <v>0</v>
      </c>
      <c r="G27" s="22">
        <v>0</v>
      </c>
      <c r="H27" s="27">
        <f t="shared" si="5"/>
        <v>210256.19140000001</v>
      </c>
    </row>
    <row r="28" spans="2:8" ht="15.75" thickBot="1" x14ac:dyDescent="0.3">
      <c r="B28" s="39" t="s">
        <v>3</v>
      </c>
      <c r="C28" s="40"/>
      <c r="D28" s="18">
        <f>SUM(D25:D27)</f>
        <v>0.14654550740484468</v>
      </c>
      <c r="E28" s="19">
        <f>SUM(E25:E27)</f>
        <v>360256.19140000001</v>
      </c>
      <c r="F28" s="11">
        <f>G28/E28</f>
        <v>9.4849167941322993E-3</v>
      </c>
      <c r="G28" s="23">
        <f>SUM(G25:G27)</f>
        <v>3417</v>
      </c>
      <c r="H28" s="28">
        <f t="shared" si="5"/>
        <v>356839.19140000001</v>
      </c>
    </row>
  </sheetData>
  <mergeCells count="14">
    <mergeCell ref="F2:G2"/>
    <mergeCell ref="B1:H1"/>
    <mergeCell ref="B19:C19"/>
    <mergeCell ref="B20:C20"/>
    <mergeCell ref="B2:B3"/>
    <mergeCell ref="C2:C3"/>
    <mergeCell ref="D2:E2"/>
    <mergeCell ref="B27:C27"/>
    <mergeCell ref="B28:C28"/>
    <mergeCell ref="B22:H22"/>
    <mergeCell ref="B23:B24"/>
    <mergeCell ref="C23:C24"/>
    <mergeCell ref="D23:E23"/>
    <mergeCell ref="F23:G23"/>
  </mergeCells>
  <pageMargins left="0.35433070866141736" right="0.15748031496062992" top="0.51181102362204722" bottom="0.47244094488188981" header="0.5511811023622047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2020-09-03T09:44:11Z</dcterms:modified>
</cp:coreProperties>
</file>