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25A166D-F81A-41C0-93D6-5B7B61E71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Лист1!$A$3:$E$20</definedName>
    <definedName name="_xlnm.Print_Area" localSheetId="0">Лист1!$B$1:$H$29</definedName>
  </definedNames>
  <calcPr calcId="191029" iterateDelta="1E-4"/>
</workbook>
</file>

<file path=xl/calcChain.xml><?xml version="1.0" encoding="utf-8"?>
<calcChain xmlns="http://schemas.openxmlformats.org/spreadsheetml/2006/main">
  <c r="G4" i="2" l="1"/>
  <c r="G26" i="2"/>
  <c r="G12" i="2" l="1"/>
  <c r="H12" i="2" s="1"/>
  <c r="G15" i="2"/>
  <c r="H14" i="2"/>
  <c r="H8" i="2"/>
  <c r="H5" i="2"/>
  <c r="H6" i="2"/>
  <c r="H7" i="2"/>
  <c r="H9" i="2"/>
  <c r="H10" i="2"/>
  <c r="H11" i="2"/>
  <c r="H13" i="2"/>
  <c r="H15" i="2"/>
  <c r="H16" i="2"/>
  <c r="H17" i="2"/>
  <c r="H18" i="2"/>
  <c r="H19" i="2"/>
  <c r="H20" i="2"/>
  <c r="F5" i="2"/>
  <c r="F6" i="2"/>
  <c r="F7" i="2"/>
  <c r="F8" i="2"/>
  <c r="F9" i="2"/>
  <c r="F10" i="2"/>
  <c r="F11" i="2"/>
  <c r="F13" i="2"/>
  <c r="F15" i="2"/>
  <c r="F16" i="2"/>
  <c r="F17" i="2"/>
  <c r="F19" i="2"/>
  <c r="F20" i="2"/>
  <c r="E21" i="2"/>
  <c r="F12" i="2" l="1"/>
  <c r="F14" i="2"/>
  <c r="E29" i="2"/>
  <c r="H28" i="2"/>
  <c r="F28" i="2"/>
  <c r="H27" i="2"/>
  <c r="G29" i="2"/>
  <c r="D27" i="2" l="1"/>
  <c r="D28" i="2"/>
  <c r="D26" i="2"/>
  <c r="H29" i="2"/>
  <c r="F29" i="2"/>
  <c r="F26" i="2"/>
  <c r="H26" i="2"/>
  <c r="F27" i="2"/>
  <c r="H4" i="2" l="1"/>
  <c r="D19" i="2" l="1"/>
  <c r="F4" i="2"/>
  <c r="D18" i="2" l="1"/>
  <c r="D17" i="2"/>
  <c r="D15" i="2"/>
  <c r="D16" i="2"/>
  <c r="D14" i="2"/>
  <c r="D7" i="2"/>
  <c r="D9" i="2"/>
  <c r="D11" i="2"/>
  <c r="D20" i="2"/>
  <c r="D5" i="2"/>
  <c r="D6" i="2"/>
  <c r="D8" i="2"/>
  <c r="D10" i="2"/>
  <c r="D12" i="2"/>
  <c r="D13" i="2"/>
  <c r="D4" i="2"/>
  <c r="G21" i="2"/>
  <c r="D29" i="2" l="1"/>
  <c r="F21" i="2"/>
  <c r="H21" i="2"/>
  <c r="D21" i="2"/>
</calcChain>
</file>

<file path=xl/sharedStrings.xml><?xml version="1.0" encoding="utf-8"?>
<sst xmlns="http://schemas.openxmlformats.org/spreadsheetml/2006/main" count="44" uniqueCount="31">
  <si>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</si>
  <si>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</si>
  <si>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</si>
  <si>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</si>
  <si>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</si>
  <si>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</si>
  <si>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</si>
  <si>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</si>
  <si>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</si>
  <si>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</si>
  <si>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</si>
  <si>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</si>
  <si>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</si>
  <si>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</si>
  <si>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</si>
  <si>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</si>
  <si>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</si>
  <si>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</si>
  <si>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</si>
  <si>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</si>
  <si>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</si>
  <si>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</si>
  <si>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СИБСОЦБАНК ООО</t>
  </si>
  <si>
    <t>АО АКБ "НОВИКОМБАНК</t>
  </si>
  <si>
    <t>ПАО "Совкомбанк"</t>
  </si>
  <si>
    <t>ПАО "Банк ПСБ"</t>
  </si>
  <si>
    <t>Операционный лимит на вновь принятые условные обязательства, вытекающие из договоров кредитного характера
на 2026 год</t>
  </si>
  <si>
    <t>Операционный лимит
на 2026 год</t>
  </si>
  <si>
    <t>Операционный лимит на вновь принятые условные обязательства, вытекающие из договоров микрозайма и иных договоров на 2026 год</t>
  </si>
  <si>
    <t>Использование лимита на 01.05.2026</t>
  </si>
  <si>
    <t>Свободный лимит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</si>
</sst>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B1" sqref="B1:H1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8" t="s">
        <v>26</v>
      </c>
      <c r="C1" s="18"/>
      <c r="D1" s="18"/>
      <c r="E1" s="18"/>
      <c r="F1" s="18"/>
      <c r="G1" s="18"/>
      <c r="H1" s="18"/>
    </row>
    <row r="2" spans="2:8" ht="33" customHeight="1" x14ac:dyDescent="0.25">
      <c r="B2" s="19" t="s">
        <v>0</v>
      </c>
      <c r="C2" s="19" t="s">
        <v>1</v>
      </c>
      <c r="D2" s="19" t="s">
        <v>27</v>
      </c>
      <c r="E2" s="19"/>
      <c r="F2" s="19" t="s">
        <v>29</v>
      </c>
      <c r="G2" s="19"/>
      <c r="H2" s="10" t="s">
        <v>30</v>
      </c>
    </row>
    <row r="3" spans="2:8" ht="25.5" customHeight="1" x14ac:dyDescent="0.25">
      <c r="B3" s="19"/>
      <c r="C3" s="19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0" si="0">E4/$E$21</f>
        <v>7.9661376449122551E-2</v>
      </c>
      <c r="E4" s="8">
        <v>700000</v>
      </c>
      <c r="F4" s="7">
        <f>G4/E4</f>
        <v>0.30543914285714285</v>
      </c>
      <c r="G4" s="8">
        <f>24350+48989.9+95467.5+45000</f>
        <v>213807.4</v>
      </c>
      <c r="H4" s="9">
        <f>E4-G4</f>
        <v>486192.6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6.8281179813533613E-3</v>
      </c>
      <c r="E5" s="8">
        <v>60000</v>
      </c>
      <c r="F5" s="7">
        <f t="shared" ref="F5:F20" si="1">G5/E5</f>
        <v>0</v>
      </c>
      <c r="G5" s="8"/>
      <c r="H5" s="9">
        <f t="shared" ref="H5:H20" si="2">E5-G5</f>
        <v>60000</v>
      </c>
    </row>
    <row r="6" spans="2:8" ht="15" customHeight="1" x14ac:dyDescent="0.25">
      <c r="B6" s="5">
        <v>3</v>
      </c>
      <c r="C6" s="6" t="s">
        <v>25</v>
      </c>
      <c r="D6" s="7">
        <f t="shared" si="0"/>
        <v>1.1380196635588936E-2</v>
      </c>
      <c r="E6" s="8">
        <v>100000</v>
      </c>
      <c r="F6" s="7">
        <f t="shared" si="1"/>
        <v>0</v>
      </c>
      <c r="G6" s="8"/>
      <c r="H6" s="9">
        <f t="shared" si="2"/>
        <v>100000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1.1380196635588936E-2</v>
      </c>
      <c r="E7" s="8">
        <v>100000</v>
      </c>
      <c r="F7" s="7">
        <f t="shared" si="1"/>
        <v>0</v>
      </c>
      <c r="G7" s="8"/>
      <c r="H7" s="9">
        <f t="shared" si="2"/>
        <v>100000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1.1380196635588936E-2</v>
      </c>
      <c r="E8" s="8">
        <v>100000</v>
      </c>
      <c r="F8" s="7">
        <f t="shared" si="1"/>
        <v>7.0999999999999994E-2</v>
      </c>
      <c r="G8" s="8">
        <v>7100</v>
      </c>
      <c r="H8" s="9">
        <f t="shared" si="2"/>
        <v>92900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5.121088486015021E-3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5.690098317794468E-3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22</v>
      </c>
      <c r="D11" s="7">
        <f t="shared" si="0"/>
        <v>2.2760393271177872E-2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5.690098317794468E-3</v>
      </c>
      <c r="E12" s="8">
        <v>50000</v>
      </c>
      <c r="F12" s="7">
        <f t="shared" si="1"/>
        <v>0.37</v>
      </c>
      <c r="G12" s="8">
        <f>8500+10000</f>
        <v>18500</v>
      </c>
      <c r="H12" s="9">
        <f t="shared" si="2"/>
        <v>31500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5.690098317794468E-3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2.6174452261854553E-2</v>
      </c>
      <c r="E14" s="8">
        <v>230000</v>
      </c>
      <c r="F14" s="7">
        <f t="shared" si="1"/>
        <v>2.1739130434782608E-2</v>
      </c>
      <c r="G14" s="8">
        <v>5000</v>
      </c>
      <c r="H14" s="9">
        <f t="shared" si="2"/>
        <v>225000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5.6900983177944682E-2</v>
      </c>
      <c r="E15" s="8">
        <v>500000</v>
      </c>
      <c r="F15" s="7">
        <f t="shared" si="1"/>
        <v>8.3772399999999997E-2</v>
      </c>
      <c r="G15" s="8">
        <f>31426.2+10460</f>
        <v>41886.199999999997</v>
      </c>
      <c r="H15" s="9">
        <f t="shared" si="2"/>
        <v>458113.8</v>
      </c>
    </row>
    <row r="16" spans="2:8" ht="15" customHeight="1" x14ac:dyDescent="0.25">
      <c r="B16" s="5">
        <v>13</v>
      </c>
      <c r="C16" s="6" t="s">
        <v>23</v>
      </c>
      <c r="D16" s="7">
        <f t="shared" si="0"/>
        <v>1.1380196635588936E-2</v>
      </c>
      <c r="E16" s="8">
        <v>100000</v>
      </c>
      <c r="F16" s="7">
        <f t="shared" si="1"/>
        <v>0</v>
      </c>
      <c r="G16" s="8"/>
      <c r="H16" s="9">
        <f t="shared" si="2"/>
        <v>100000</v>
      </c>
    </row>
    <row r="17" spans="2:8" ht="15" customHeight="1" x14ac:dyDescent="0.25">
      <c r="B17" s="5">
        <v>14</v>
      </c>
      <c r="C17" s="6" t="s">
        <v>20</v>
      </c>
      <c r="D17" s="7">
        <f t="shared" si="0"/>
        <v>5.690098317794468E-3</v>
      </c>
      <c r="E17" s="8">
        <v>50000</v>
      </c>
      <c r="F17" s="7">
        <f t="shared" si="1"/>
        <v>0</v>
      </c>
      <c r="G17" s="8"/>
      <c r="H17" s="9">
        <f t="shared" si="2"/>
        <v>50000</v>
      </c>
    </row>
    <row r="18" spans="2:8" ht="15" customHeight="1" x14ac:dyDescent="0.25">
      <c r="B18" s="5">
        <v>15</v>
      </c>
      <c r="C18" s="6" t="s">
        <v>21</v>
      </c>
      <c r="D18" s="7">
        <f t="shared" si="0"/>
        <v>0</v>
      </c>
      <c r="E18" s="8">
        <v>0</v>
      </c>
      <c r="F18" s="7"/>
      <c r="G18" s="8"/>
      <c r="H18" s="9">
        <f t="shared" si="2"/>
        <v>0</v>
      </c>
    </row>
    <row r="19" spans="2:8" ht="15" customHeight="1" x14ac:dyDescent="0.25">
      <c r="B19" s="5">
        <v>16</v>
      </c>
      <c r="C19" s="6" t="s">
        <v>24</v>
      </c>
      <c r="D19" s="7">
        <f t="shared" si="0"/>
        <v>1.1380196635588936E-2</v>
      </c>
      <c r="E19" s="8">
        <v>100000</v>
      </c>
      <c r="F19" s="7">
        <f t="shared" si="1"/>
        <v>0</v>
      </c>
      <c r="G19" s="8"/>
      <c r="H19" s="9">
        <f t="shared" si="2"/>
        <v>100000</v>
      </c>
    </row>
    <row r="20" spans="2:8" ht="18" customHeight="1" x14ac:dyDescent="0.25">
      <c r="B20" s="16" t="s">
        <v>2</v>
      </c>
      <c r="C20" s="16"/>
      <c r="D20" s="7">
        <f t="shared" si="0"/>
        <v>0.72289221192340924</v>
      </c>
      <c r="E20" s="8">
        <v>6352194.3870699992</v>
      </c>
      <c r="F20" s="7">
        <f t="shared" si="1"/>
        <v>0</v>
      </c>
      <c r="G20" s="8"/>
      <c r="H20" s="9">
        <f t="shared" si="2"/>
        <v>6352194.3870699992</v>
      </c>
    </row>
    <row r="21" spans="2:8" ht="18" customHeight="1" x14ac:dyDescent="0.25">
      <c r="B21" s="17" t="s">
        <v>3</v>
      </c>
      <c r="C21" s="17"/>
      <c r="D21" s="13">
        <f>SUM(D4:D20)</f>
        <v>0.99999999999999978</v>
      </c>
      <c r="E21" s="14">
        <f>SUM(E4:E20)</f>
        <v>8787194.3870700002</v>
      </c>
      <c r="F21" s="13">
        <f>G21/E21</f>
        <v>3.2580774635106446E-2</v>
      </c>
      <c r="G21" s="14">
        <f>SUM(G4:G20)</f>
        <v>286293.59999999998</v>
      </c>
      <c r="H21" s="15">
        <f t="shared" ref="H21" si="3">E21-G21</f>
        <v>8500900.7870700005</v>
      </c>
    </row>
    <row r="22" spans="2:8" x14ac:dyDescent="0.25">
      <c r="E22" s="4"/>
      <c r="F22" s="4"/>
    </row>
    <row r="23" spans="2:8" ht="33" customHeight="1" x14ac:dyDescent="0.25">
      <c r="B23" s="18" t="s">
        <v>28</v>
      </c>
      <c r="C23" s="18"/>
      <c r="D23" s="18"/>
      <c r="E23" s="18"/>
      <c r="F23" s="18"/>
      <c r="G23" s="18"/>
      <c r="H23" s="18"/>
    </row>
    <row r="24" spans="2:8" ht="28.5" customHeight="1" x14ac:dyDescent="0.25">
      <c r="B24" s="19" t="s">
        <v>0</v>
      </c>
      <c r="C24" s="19" t="s">
        <v>18</v>
      </c>
      <c r="D24" s="19" t="s">
        <v>27</v>
      </c>
      <c r="E24" s="19"/>
      <c r="F24" s="19" t="s">
        <v>29</v>
      </c>
      <c r="G24" s="19"/>
      <c r="H24" s="10" t="s">
        <v>30</v>
      </c>
    </row>
    <row r="25" spans="2:8" ht="36" x14ac:dyDescent="0.25">
      <c r="B25" s="19"/>
      <c r="C25" s="19"/>
      <c r="D25" s="11" t="s">
        <v>4</v>
      </c>
      <c r="E25" s="11" t="s">
        <v>5</v>
      </c>
      <c r="F25" s="11" t="s">
        <v>6</v>
      </c>
      <c r="G25" s="12" t="s">
        <v>5</v>
      </c>
      <c r="H25" s="11" t="s">
        <v>5</v>
      </c>
    </row>
    <row r="26" spans="2:8" ht="15" customHeight="1" x14ac:dyDescent="0.25">
      <c r="B26" s="5">
        <v>1</v>
      </c>
      <c r="C26" s="6" t="s">
        <v>19</v>
      </c>
      <c r="D26" s="7">
        <f>E26/$E$29</f>
        <v>7.4052688676298592E-2</v>
      </c>
      <c r="E26" s="8">
        <v>70000</v>
      </c>
      <c r="F26" s="7">
        <f>G26/E26</f>
        <v>8.2000000000000003E-2</v>
      </c>
      <c r="G26" s="8">
        <f>1205.5+440+1535+2559.5</f>
        <v>5740</v>
      </c>
      <c r="H26" s="9">
        <f>E26-G26</f>
        <v>64260</v>
      </c>
    </row>
    <row r="27" spans="2:8" ht="15" customHeight="1" x14ac:dyDescent="0.25">
      <c r="B27" s="5">
        <v>2</v>
      </c>
      <c r="C27" s="6" t="s">
        <v>17</v>
      </c>
      <c r="D27" s="7">
        <f t="shared" ref="D27:D28" si="4">E27/$E$29</f>
        <v>7.4052688676298592E-2</v>
      </c>
      <c r="E27" s="8">
        <v>70000</v>
      </c>
      <c r="F27" s="7">
        <f t="shared" ref="F27:F28" si="5">G27/E27</f>
        <v>0</v>
      </c>
      <c r="G27" s="8"/>
      <c r="H27" s="9">
        <f t="shared" ref="H27:H29" si="6">E27-G27</f>
        <v>70000</v>
      </c>
    </row>
    <row r="28" spans="2:8" x14ac:dyDescent="0.25">
      <c r="B28" s="16" t="s">
        <v>2</v>
      </c>
      <c r="C28" s="16"/>
      <c r="D28" s="7">
        <f t="shared" si="4"/>
        <v>0.85189462264740279</v>
      </c>
      <c r="E28" s="8">
        <v>805272.90300000005</v>
      </c>
      <c r="F28" s="7">
        <f t="shared" si="5"/>
        <v>0</v>
      </c>
      <c r="G28" s="8"/>
      <c r="H28" s="9">
        <f t="shared" si="6"/>
        <v>805272.90300000005</v>
      </c>
    </row>
    <row r="29" spans="2:8" x14ac:dyDescent="0.25">
      <c r="B29" s="17" t="s">
        <v>3</v>
      </c>
      <c r="C29" s="17"/>
      <c r="D29" s="13">
        <f>SUM(D26:D28)</f>
        <v>1</v>
      </c>
      <c r="E29" s="14">
        <f>SUM(E26:E28)</f>
        <v>945272.90300000005</v>
      </c>
      <c r="F29" s="13">
        <f>G29/E29</f>
        <v>6.0723204714564841E-3</v>
      </c>
      <c r="G29" s="14">
        <f>SUM(G26:G28)</f>
        <v>5740</v>
      </c>
      <c r="H29" s="15">
        <f t="shared" si="6"/>
        <v>939532.90300000005</v>
      </c>
    </row>
  </sheetData>
  <mergeCells count="14">
    <mergeCell ref="F2:G2"/>
    <mergeCell ref="B1:H1"/>
    <mergeCell ref="B20:C20"/>
    <mergeCell ref="B21:C21"/>
    <mergeCell ref="B2:B3"/>
    <mergeCell ref="C2:C3"/>
    <mergeCell ref="D2:E2"/>
    <mergeCell ref="B28:C28"/>
    <mergeCell ref="B29:C29"/>
    <mergeCell ref="B23:H23"/>
    <mergeCell ref="B24:B25"/>
    <mergeCell ref="C24:C25"/>
    <mergeCell ref="D24:E24"/>
    <mergeCell ref="F24:G24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2026-04-30T07:22:54Z</dcterms:modified>
</cp:coreProperties>
</file>