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670C902C-A23D-42EE-A5F6-9E77DF2A6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Лист1!$A$3:$E$21</definedName>
    <definedName name="_xlnm.Print_Area" localSheetId="0">Лист1!$B$1:$H$30</definedName>
  </definedNames>
  <calcPr calcId="191029" iterateDelta="1E-4"/>
</workbook>
</file>

<file path=xl/calcChain.xml><?xml version="1.0" encoding="utf-8"?>
<calcChain xmlns="http://schemas.openxmlformats.org/spreadsheetml/2006/main">
  <c r="G8" i="2" l="1"/>
  <c r="H8" i="2" s="1"/>
  <c r="G4" i="2"/>
  <c r="G27" i="2"/>
  <c r="G15" i="2"/>
  <c r="H5" i="2"/>
  <c r="H6" i="2"/>
  <c r="H7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E22" i="2"/>
  <c r="E21" i="2"/>
  <c r="E30" i="2" l="1"/>
  <c r="H29" i="2"/>
  <c r="F29" i="2"/>
  <c r="H28" i="2"/>
  <c r="G30" i="2"/>
  <c r="D28" i="2" l="1"/>
  <c r="D29" i="2"/>
  <c r="D27" i="2"/>
  <c r="H30" i="2"/>
  <c r="F30" i="2"/>
  <c r="F27" i="2"/>
  <c r="H27" i="2"/>
  <c r="F28" i="2"/>
  <c r="H4" i="2" l="1"/>
  <c r="D20" i="2" l="1"/>
  <c r="F4" i="2"/>
  <c r="D19" i="2" l="1"/>
  <c r="D18" i="2"/>
  <c r="D16" i="2"/>
  <c r="D17" i="2"/>
  <c r="D14" i="2"/>
  <c r="D15" i="2"/>
  <c r="D7" i="2"/>
  <c r="D9" i="2"/>
  <c r="D11" i="2"/>
  <c r="D21" i="2"/>
  <c r="D5" i="2"/>
  <c r="D6" i="2"/>
  <c r="D8" i="2"/>
  <c r="D10" i="2"/>
  <c r="D12" i="2"/>
  <c r="D13" i="2"/>
  <c r="D4" i="2"/>
  <c r="G22" i="2"/>
  <c r="D30" i="2" l="1"/>
  <c r="F22" i="2"/>
  <c r="H22" i="2"/>
  <c r="D22" i="2"/>
</calcChain>
</file>

<file path=xl/sharedStrings.xml><?xml version="1.0" encoding="utf-8"?>
<sst xmlns="http://schemas.openxmlformats.org/spreadsheetml/2006/main" count="45" uniqueCount="32">
  <si>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</si>
  <si>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</si>
  <si>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</si>
  <si>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</si>
  <si>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</si>
  <si>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</si>
  <si>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</si>
  <si>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</si>
  <si>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</si>
  <si>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</si>
  <si>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</si>
  <si>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</si>
  <si>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</si>
  <si>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ТКБ БАНК ПАО</t>
  </si>
  <si>
    <t>АО "МСП Банк"</t>
  </si>
  <si>
    <t>АО "Банк Интеза"</t>
  </si>
  <si>
    <t>АО "АЛЬФА-БАНК"</t>
  </si>
  <si>
    <t>ПАО "Промсвязьбанк"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</si>
  <si>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</si>
  <si>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</si>
  <si>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</si>
  <si>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МКК ФОНД ФИНАНСИРОВАНИЯ</t>
  </si>
  <si>
    <t>"Азиатско-Тихоокеанский Банк" (АО)</t>
  </si>
  <si>
    <t>АО "Банк ДОМ.РФ"</t>
  </si>
  <si>
    <t>Операционный лимит на вновь принятые условные обязательства, вытекающие из договоров кредитного характера
на 2025 год</t>
  </si>
  <si>
    <t>Операционный лимит
на 2025 год</t>
  </si>
  <si>
    <t>Операционный лимит на вновь принятые условные обязательства, вытекающие из договоров микрозайма и иных договоров на 2025 год</t>
  </si>
  <si>
    <t>СИБСОЦБАНК ООО</t>
  </si>
  <si>
    <t>АО АКБ "НОВИКОМБАНК</t>
  </si>
  <si>
    <t>ПАО "Совкомбанк"</t>
  </si>
  <si>
    <t>Использование лимита на 01.05.2025</t>
  </si>
  <si>
    <t>Свободный лимит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</si>
</sst>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G22" sqref="G22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7" t="s">
        <v>24</v>
      </c>
      <c r="C1" s="17"/>
      <c r="D1" s="17"/>
      <c r="E1" s="17"/>
      <c r="F1" s="17"/>
      <c r="G1" s="17"/>
      <c r="H1" s="17"/>
    </row>
    <row r="2" spans="2:8" ht="33" customHeight="1" x14ac:dyDescent="0.25">
      <c r="B2" s="16" t="s">
        <v>0</v>
      </c>
      <c r="C2" s="16" t="s">
        <v>1</v>
      </c>
      <c r="D2" s="16" t="s">
        <v>25</v>
      </c>
      <c r="E2" s="16"/>
      <c r="F2" s="16" t="s">
        <v>30</v>
      </c>
      <c r="G2" s="16"/>
      <c r="H2" s="10" t="s">
        <v>31</v>
      </c>
    </row>
    <row r="3" spans="2:8" ht="25.5" customHeight="1" x14ac:dyDescent="0.25">
      <c r="B3" s="16"/>
      <c r="C3" s="16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5" customHeight="1" x14ac:dyDescent="0.25">
      <c r="B4" s="5">
        <v>1</v>
      </c>
      <c r="C4" s="6" t="s">
        <v>12</v>
      </c>
      <c r="D4" s="7">
        <f t="shared" ref="D4:D21" si="0">E4/$E$22</f>
        <v>0.12683953177016882</v>
      </c>
      <c r="E4" s="8">
        <v>1000000</v>
      </c>
      <c r="F4" s="7">
        <f>G4/E4</f>
        <v>0.20874000000000001</v>
      </c>
      <c r="G4" s="8">
        <f>28690+47750+102000+30300</f>
        <v>208740</v>
      </c>
      <c r="H4" s="9">
        <f>E4-G4</f>
        <v>791260</v>
      </c>
    </row>
    <row r="5" spans="2:8" s="2" customFormat="1" ht="15" customHeight="1" x14ac:dyDescent="0.25">
      <c r="B5" s="5">
        <v>2</v>
      </c>
      <c r="C5" s="6" t="s">
        <v>11</v>
      </c>
      <c r="D5" s="7">
        <f t="shared" si="0"/>
        <v>7.6103719062101298E-3</v>
      </c>
      <c r="E5" s="8">
        <v>60000</v>
      </c>
      <c r="F5" s="7">
        <f t="shared" ref="F5:F21" si="1">G5/E5</f>
        <v>0</v>
      </c>
      <c r="G5" s="8"/>
      <c r="H5" s="9">
        <f t="shared" ref="H5:H21" si="2">E5-G5</f>
        <v>60000</v>
      </c>
    </row>
    <row r="6" spans="2:8" ht="15" customHeight="1" x14ac:dyDescent="0.25">
      <c r="B6" s="5">
        <v>3</v>
      </c>
      <c r="C6" s="6" t="s">
        <v>17</v>
      </c>
      <c r="D6" s="7">
        <f t="shared" si="0"/>
        <v>1.9025929765525324E-2</v>
      </c>
      <c r="E6" s="8">
        <v>150000</v>
      </c>
      <c r="F6" s="7">
        <f t="shared" si="1"/>
        <v>0</v>
      </c>
      <c r="G6" s="8"/>
      <c r="H6" s="9">
        <f t="shared" si="2"/>
        <v>150000</v>
      </c>
    </row>
    <row r="7" spans="2:8" s="2" customFormat="1" ht="15" customHeight="1" x14ac:dyDescent="0.25">
      <c r="B7" s="5">
        <v>4</v>
      </c>
      <c r="C7" s="6" t="s">
        <v>7</v>
      </c>
      <c r="D7" s="7">
        <f t="shared" si="0"/>
        <v>1.2683953177016882E-2</v>
      </c>
      <c r="E7" s="8">
        <v>100000</v>
      </c>
      <c r="F7" s="7">
        <f t="shared" si="1"/>
        <v>0.25</v>
      </c>
      <c r="G7" s="8">
        <v>25000</v>
      </c>
      <c r="H7" s="9">
        <f t="shared" si="2"/>
        <v>75000</v>
      </c>
    </row>
    <row r="8" spans="2:8" s="2" customFormat="1" ht="15" customHeight="1" x14ac:dyDescent="0.25">
      <c r="B8" s="5">
        <v>5</v>
      </c>
      <c r="C8" s="6" t="s">
        <v>13</v>
      </c>
      <c r="D8" s="7">
        <f t="shared" si="0"/>
        <v>1.2683953177016882E-2</v>
      </c>
      <c r="E8" s="8">
        <v>100000</v>
      </c>
      <c r="F8" s="7">
        <f t="shared" si="1"/>
        <v>0.43</v>
      </c>
      <c r="G8" s="8">
        <f>28000+22500-7500</f>
        <v>43000</v>
      </c>
      <c r="H8" s="9">
        <f t="shared" si="2"/>
        <v>57000</v>
      </c>
    </row>
    <row r="9" spans="2:8" s="2" customFormat="1" ht="15" customHeight="1" x14ac:dyDescent="0.25">
      <c r="B9" s="5">
        <v>6</v>
      </c>
      <c r="C9" s="6" t="s">
        <v>10</v>
      </c>
      <c r="D9" s="7">
        <f t="shared" si="0"/>
        <v>5.7077789296575967E-3</v>
      </c>
      <c r="E9" s="8">
        <v>45000</v>
      </c>
      <c r="F9" s="7">
        <f t="shared" si="1"/>
        <v>0</v>
      </c>
      <c r="G9" s="8"/>
      <c r="H9" s="9">
        <f t="shared" si="2"/>
        <v>45000</v>
      </c>
    </row>
    <row r="10" spans="2:8" s="2" customFormat="1" ht="15" customHeight="1" x14ac:dyDescent="0.25">
      <c r="B10" s="5">
        <v>7</v>
      </c>
      <c r="C10" s="6" t="s">
        <v>8</v>
      </c>
      <c r="D10" s="7">
        <f t="shared" si="0"/>
        <v>6.3419765885084408E-3</v>
      </c>
      <c r="E10" s="8">
        <v>50000</v>
      </c>
      <c r="F10" s="7">
        <f t="shared" si="1"/>
        <v>0</v>
      </c>
      <c r="G10" s="8"/>
      <c r="H10" s="9">
        <f t="shared" si="2"/>
        <v>50000</v>
      </c>
    </row>
    <row r="11" spans="2:8" s="2" customFormat="1" ht="15" customHeight="1" x14ac:dyDescent="0.25">
      <c r="B11" s="5">
        <v>8</v>
      </c>
      <c r="C11" s="6" t="s">
        <v>27</v>
      </c>
      <c r="D11" s="7">
        <f t="shared" si="0"/>
        <v>2.5367906354033763E-2</v>
      </c>
      <c r="E11" s="8">
        <v>200000</v>
      </c>
      <c r="F11" s="7">
        <f t="shared" si="1"/>
        <v>0</v>
      </c>
      <c r="G11" s="8"/>
      <c r="H11" s="9">
        <f t="shared" si="2"/>
        <v>200000</v>
      </c>
    </row>
    <row r="12" spans="2:8" ht="15" customHeight="1" x14ac:dyDescent="0.25">
      <c r="B12" s="5">
        <v>9</v>
      </c>
      <c r="C12" s="6" t="s">
        <v>9</v>
      </c>
      <c r="D12" s="7">
        <f t="shared" si="0"/>
        <v>6.3419765885084408E-3</v>
      </c>
      <c r="E12" s="8">
        <v>50000</v>
      </c>
      <c r="F12" s="7">
        <f t="shared" si="1"/>
        <v>0</v>
      </c>
      <c r="G12" s="8"/>
      <c r="H12" s="9">
        <f t="shared" si="2"/>
        <v>50000</v>
      </c>
    </row>
    <row r="13" spans="2:8" ht="15" customHeight="1" x14ac:dyDescent="0.25">
      <c r="B13" s="5">
        <v>10</v>
      </c>
      <c r="C13" s="6" t="s">
        <v>14</v>
      </c>
      <c r="D13" s="7">
        <f t="shared" si="0"/>
        <v>6.3419765885084408E-3</v>
      </c>
      <c r="E13" s="8">
        <v>50000</v>
      </c>
      <c r="F13" s="7">
        <f t="shared" si="1"/>
        <v>0</v>
      </c>
      <c r="G13" s="8"/>
      <c r="H13" s="9">
        <f t="shared" si="2"/>
        <v>50000</v>
      </c>
    </row>
    <row r="14" spans="2:8" ht="15" customHeight="1" x14ac:dyDescent="0.25">
      <c r="B14" s="5">
        <v>11</v>
      </c>
      <c r="C14" s="6" t="s">
        <v>15</v>
      </c>
      <c r="D14" s="7">
        <f t="shared" si="0"/>
        <v>6.3419765885084408E-3</v>
      </c>
      <c r="E14" s="8">
        <v>50000</v>
      </c>
      <c r="F14" s="7">
        <f t="shared" si="1"/>
        <v>0</v>
      </c>
      <c r="G14" s="8"/>
      <c r="H14" s="9">
        <f t="shared" si="2"/>
        <v>50000</v>
      </c>
    </row>
    <row r="15" spans="2:8" ht="15" customHeight="1" x14ac:dyDescent="0.25">
      <c r="B15" s="5">
        <v>12</v>
      </c>
      <c r="C15" s="6" t="s">
        <v>16</v>
      </c>
      <c r="D15" s="7">
        <f t="shared" si="0"/>
        <v>2.9173092307138829E-2</v>
      </c>
      <c r="E15" s="8">
        <v>230000</v>
      </c>
      <c r="F15" s="7">
        <f t="shared" si="1"/>
        <v>0.13827826086956521</v>
      </c>
      <c r="G15" s="8">
        <f>3540+28264</f>
        <v>31804</v>
      </c>
      <c r="H15" s="9">
        <f t="shared" si="2"/>
        <v>198196</v>
      </c>
    </row>
    <row r="16" spans="2:8" ht="15" customHeight="1" x14ac:dyDescent="0.25">
      <c r="B16" s="5">
        <v>13</v>
      </c>
      <c r="C16" s="6" t="s">
        <v>18</v>
      </c>
      <c r="D16" s="7">
        <f t="shared" si="0"/>
        <v>8.8787672239118182E-2</v>
      </c>
      <c r="E16" s="8">
        <v>700000</v>
      </c>
      <c r="F16" s="7">
        <f t="shared" si="1"/>
        <v>4.2857142857142859E-3</v>
      </c>
      <c r="G16" s="8">
        <v>3000</v>
      </c>
      <c r="H16" s="9">
        <f t="shared" si="2"/>
        <v>697000</v>
      </c>
    </row>
    <row r="17" spans="2:8" ht="15" customHeight="1" x14ac:dyDescent="0.25">
      <c r="B17" s="5">
        <v>14</v>
      </c>
      <c r="C17" s="6" t="s">
        <v>28</v>
      </c>
      <c r="D17" s="7">
        <f t="shared" si="0"/>
        <v>1.2683953177016882E-2</v>
      </c>
      <c r="E17" s="8">
        <v>100000</v>
      </c>
      <c r="F17" s="7">
        <f t="shared" si="1"/>
        <v>0</v>
      </c>
      <c r="G17" s="8"/>
      <c r="H17" s="9">
        <f t="shared" si="2"/>
        <v>100000</v>
      </c>
    </row>
    <row r="18" spans="2:8" ht="15" customHeight="1" x14ac:dyDescent="0.25">
      <c r="B18" s="5">
        <v>15</v>
      </c>
      <c r="C18" s="6" t="s">
        <v>22</v>
      </c>
      <c r="D18" s="7">
        <f t="shared" si="0"/>
        <v>6.3419765885084408E-3</v>
      </c>
      <c r="E18" s="8">
        <v>50000</v>
      </c>
      <c r="F18" s="7">
        <f t="shared" si="1"/>
        <v>0</v>
      </c>
      <c r="G18" s="8"/>
      <c r="H18" s="9">
        <f t="shared" si="2"/>
        <v>50000</v>
      </c>
    </row>
    <row r="19" spans="2:8" ht="15" customHeight="1" x14ac:dyDescent="0.25">
      <c r="B19" s="5">
        <v>16</v>
      </c>
      <c r="C19" s="6" t="s">
        <v>23</v>
      </c>
      <c r="D19" s="7">
        <f t="shared" si="0"/>
        <v>0</v>
      </c>
      <c r="E19" s="8">
        <v>0</v>
      </c>
      <c r="F19" s="7"/>
      <c r="G19" s="8"/>
      <c r="H19" s="9">
        <f t="shared" si="2"/>
        <v>0</v>
      </c>
    </row>
    <row r="20" spans="2:8" ht="15" customHeight="1" x14ac:dyDescent="0.25">
      <c r="B20" s="5">
        <v>17</v>
      </c>
      <c r="C20" s="6" t="s">
        <v>29</v>
      </c>
      <c r="D20" s="7">
        <f t="shared" si="0"/>
        <v>6.3419765885084408E-3</v>
      </c>
      <c r="E20" s="8">
        <v>50000</v>
      </c>
      <c r="F20" s="7">
        <f t="shared" si="1"/>
        <v>0</v>
      </c>
      <c r="G20" s="8"/>
      <c r="H20" s="9">
        <f t="shared" si="2"/>
        <v>50000</v>
      </c>
    </row>
    <row r="21" spans="2:8" ht="18" customHeight="1" x14ac:dyDescent="0.25">
      <c r="B21" s="18" t="s">
        <v>2</v>
      </c>
      <c r="C21" s="18"/>
      <c r="D21" s="7">
        <f t="shared" si="0"/>
        <v>0.62138399766604602</v>
      </c>
      <c r="E21" s="8">
        <f>4948977.385-50000</f>
        <v>4898977.3849999998</v>
      </c>
      <c r="F21" s="7">
        <f t="shared" si="1"/>
        <v>0</v>
      </c>
      <c r="G21" s="8"/>
      <c r="H21" s="9">
        <f t="shared" si="2"/>
        <v>4898977.3849999998</v>
      </c>
    </row>
    <row r="22" spans="2:8" ht="18" customHeight="1" x14ac:dyDescent="0.25">
      <c r="B22" s="19" t="s">
        <v>3</v>
      </c>
      <c r="C22" s="19"/>
      <c r="D22" s="13">
        <f>SUM(D4:D21)</f>
        <v>0.99999999999999989</v>
      </c>
      <c r="E22" s="14">
        <f>SUM(E4:E21)</f>
        <v>7883977.3849999998</v>
      </c>
      <c r="F22" s="13">
        <f>G22/E22</f>
        <v>3.9516095085805475E-2</v>
      </c>
      <c r="G22" s="14">
        <f>SUM(G4:G21)</f>
        <v>311544</v>
      </c>
      <c r="H22" s="15">
        <f t="shared" ref="H22" si="3">E22-G22</f>
        <v>7572433.3849999998</v>
      </c>
    </row>
    <row r="23" spans="2:8" x14ac:dyDescent="0.25">
      <c r="E23" s="4"/>
      <c r="F23" s="4"/>
    </row>
    <row r="24" spans="2:8" ht="33" customHeight="1" x14ac:dyDescent="0.25">
      <c r="B24" s="17" t="s">
        <v>26</v>
      </c>
      <c r="C24" s="17"/>
      <c r="D24" s="17"/>
      <c r="E24" s="17"/>
      <c r="F24" s="17"/>
      <c r="G24" s="17"/>
      <c r="H24" s="17"/>
    </row>
    <row r="25" spans="2:8" ht="28.5" customHeight="1" x14ac:dyDescent="0.25">
      <c r="B25" s="16" t="s">
        <v>0</v>
      </c>
      <c r="C25" s="16" t="s">
        <v>20</v>
      </c>
      <c r="D25" s="16" t="s">
        <v>25</v>
      </c>
      <c r="E25" s="16"/>
      <c r="F25" s="16" t="s">
        <v>30</v>
      </c>
      <c r="G25" s="16"/>
      <c r="H25" s="10" t="s">
        <v>31</v>
      </c>
    </row>
    <row r="26" spans="2:8" ht="36" x14ac:dyDescent="0.25">
      <c r="B26" s="16"/>
      <c r="C26" s="16"/>
      <c r="D26" s="11" t="s">
        <v>4</v>
      </c>
      <c r="E26" s="11" t="s">
        <v>5</v>
      </c>
      <c r="F26" s="11" t="s">
        <v>6</v>
      </c>
      <c r="G26" s="12" t="s">
        <v>5</v>
      </c>
      <c r="H26" s="11" t="s">
        <v>5</v>
      </c>
    </row>
    <row r="27" spans="2:8" ht="15" customHeight="1" x14ac:dyDescent="0.25">
      <c r="B27" s="5">
        <v>1</v>
      </c>
      <c r="C27" s="6" t="s">
        <v>21</v>
      </c>
      <c r="D27" s="7">
        <f>E27/$E$30</f>
        <v>0.11098397957908095</v>
      </c>
      <c r="E27" s="8">
        <v>100000</v>
      </c>
      <c r="F27" s="7">
        <f>G27/E27</f>
        <v>7.2672399999999998E-2</v>
      </c>
      <c r="G27" s="8">
        <f>5395+295+1577.24</f>
        <v>7267.24</v>
      </c>
      <c r="H27" s="9">
        <f>E27-G27</f>
        <v>92732.76</v>
      </c>
    </row>
    <row r="28" spans="2:8" ht="15" customHeight="1" x14ac:dyDescent="0.25">
      <c r="B28" s="5">
        <v>2</v>
      </c>
      <c r="C28" s="6" t="s">
        <v>19</v>
      </c>
      <c r="D28" s="7">
        <f t="shared" ref="D28:D29" si="4">E28/$E$30</f>
        <v>0.11098397957908095</v>
      </c>
      <c r="E28" s="8">
        <v>100000</v>
      </c>
      <c r="F28" s="7">
        <f t="shared" ref="F28:F29" si="5">G28/E28</f>
        <v>0</v>
      </c>
      <c r="G28" s="8"/>
      <c r="H28" s="9">
        <f t="shared" ref="H28:H30" si="6">E28-G28</f>
        <v>100000</v>
      </c>
    </row>
    <row r="29" spans="2:8" x14ac:dyDescent="0.25">
      <c r="B29" s="18" t="s">
        <v>2</v>
      </c>
      <c r="C29" s="18"/>
      <c r="D29" s="7">
        <f t="shared" si="4"/>
        <v>0.77803204084183808</v>
      </c>
      <c r="E29" s="8">
        <v>701030.94499999995</v>
      </c>
      <c r="F29" s="7">
        <f t="shared" si="5"/>
        <v>0</v>
      </c>
      <c r="G29" s="8"/>
      <c r="H29" s="9">
        <f t="shared" si="6"/>
        <v>701030.94499999995</v>
      </c>
    </row>
    <row r="30" spans="2:8" x14ac:dyDescent="0.25">
      <c r="B30" s="19" t="s">
        <v>3</v>
      </c>
      <c r="C30" s="19"/>
      <c r="D30" s="13">
        <f>SUM(D27:D29)</f>
        <v>1</v>
      </c>
      <c r="E30" s="14">
        <f>SUM(E27:E29)</f>
        <v>901030.94499999995</v>
      </c>
      <c r="F30" s="13">
        <f>G30/E30</f>
        <v>8.065472157562802E-3</v>
      </c>
      <c r="G30" s="14">
        <f>SUM(G27:G29)</f>
        <v>7267.24</v>
      </c>
      <c r="H30" s="15">
        <f t="shared" si="6"/>
        <v>893763.70499999996</v>
      </c>
    </row>
  </sheetData>
  <mergeCells count="14">
    <mergeCell ref="B29:C29"/>
    <mergeCell ref="B30:C30"/>
    <mergeCell ref="B24:H24"/>
    <mergeCell ref="B25:B26"/>
    <mergeCell ref="C25:C26"/>
    <mergeCell ref="D25:E25"/>
    <mergeCell ref="F25:G25"/>
    <mergeCell ref="F2:G2"/>
    <mergeCell ref="B1:H1"/>
    <mergeCell ref="B21:C21"/>
    <mergeCell ref="B22:C22"/>
    <mergeCell ref="B2:B3"/>
    <mergeCell ref="C2:C3"/>
    <mergeCell ref="D2:E2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2025-05-07T08:09:02Z</dcterms:modified>
</cp:coreProperties>
</file>